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MA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<sst xmlns="http://schemas.openxmlformats.org/spreadsheetml/2006/main" count="49" uniqueCount="46">
  <si>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</si>
  <si>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</si>
  <si>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</si>
  <si>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</si>
  <si>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</si>
  <si>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</si>
  <si>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</si>
  <si>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</si>
  <si>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</si>
  <si>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</si>
  <si>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</si>
  <si>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</si>
  <si>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</si>
  <si>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</si>
  <si>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Copper(Cu)</t>
  </si>
  <si>
    <t>Solder Preform</t>
  </si>
  <si>
    <t>Lead(Pb)</t>
  </si>
  <si>
    <t>Tin(Sn)</t>
  </si>
  <si>
    <t>Silver (Ag)</t>
  </si>
  <si>
    <t>Silicon (Si)</t>
  </si>
  <si>
    <t>Molding Compound</t>
  </si>
  <si>
    <t xml:space="preserve">Plating Material </t>
  </si>
  <si>
    <t>Lead in internal solder preform, RoHS exemption clause Annex 7a " Lead in high melting temperature type solders " applied.</t>
  </si>
  <si>
    <t>Lead Frame</t>
  </si>
  <si>
    <t>Iron(Fe)</t>
  </si>
  <si>
    <t>CAS NO</t>
  </si>
  <si>
    <t>7440-50-8</t>
  </si>
  <si>
    <t>7439-89-6</t>
  </si>
  <si>
    <t>7439-92-1</t>
  </si>
  <si>
    <t>7440-31-5</t>
  </si>
  <si>
    <t>7440-22-4</t>
  </si>
  <si>
    <t>7440-21-3</t>
  </si>
  <si>
    <t>14808-60-7</t>
  </si>
  <si>
    <t>29690-82-2</t>
  </si>
  <si>
    <t>9003-35-4</t>
  </si>
  <si>
    <t>1333-86-4</t>
  </si>
  <si>
    <t>------</t>
  </si>
  <si>
    <t>Others</t>
  </si>
  <si>
    <t>Silica</t>
  </si>
  <si>
    <t>Epoxy Resin</t>
  </si>
  <si>
    <t>Phenolic Resin</t>
  </si>
  <si>
    <t>Carbon black</t>
  </si>
  <si>
    <t>Metal Hydroxide</t>
  </si>
  <si>
    <t>Email address: Jgao@mccsemi.com</t>
  </si>
  <si>
    <t>SMA</t>
  </si>
  <si>
    <t>Dice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</si>
</sst>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);[Red]\(0.00\)"/>
    <numFmt numFmtId="169" formatCode="0.0000"/>
    <numFmt numFmtId="170" formatCode="0.00_ "/>
    <numFmt numFmtId="171" formatCode="0.000_ "/>
    <numFmt numFmtId="172" formatCode="0.0000_);[Red]\(0.0000\)"/>
    <numFmt numFmtId="173" formatCode="0.000_);[Red]\(0.000\)"/>
    <numFmt numFmtId="174" formatCode="0.000000_);[Red]\(0.000000\)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1"/>
      <name val="Arial"/>
      <family val="2"/>
    </font>
    <font>
      <b/>
      <sz val="12"/>
      <color indexed="63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1" fillId="0" borderId="4" applyNumberFormat="0" applyProtection="0">
      <alignment vertical="center"/>
    </xf>
    <xf numFmtId="0" fontId="3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6" applyNumberFormat="0" applyAlignment="0" applyProtection="0"/>
    <xf numFmtId="0" fontId="39" fillId="23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9" applyNumberFormat="0" applyAlignment="0" applyProtection="0"/>
    <xf numFmtId="0" fontId="45" fillId="25" borderId="6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10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3" fontId="6" fillId="33" borderId="14" xfId="0" applyNumberFormat="1" applyFont="1" applyFill="1" applyBorder="1" applyAlignment="1">
      <alignment horizontal="center"/>
    </xf>
    <xf numFmtId="171" fontId="6" fillId="0" borderId="14" xfId="0" applyNumberFormat="1" applyFont="1" applyBorder="1" applyAlignment="1">
      <alignment horizontal="center" vertical="center"/>
    </xf>
    <xf numFmtId="171" fontId="6" fillId="0" borderId="14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44" applyFont="1" applyFill="1" applyBorder="1" applyAlignment="1">
      <alignment horizontal="center" vertical="center"/>
    </xf>
    <xf numFmtId="0" fontId="6" fillId="0" borderId="14" xfId="33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left"/>
    </xf>
    <xf numFmtId="169" fontId="6" fillId="0" borderId="14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0" fontId="6" fillId="0" borderId="14" xfId="0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_test q4_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13" xfId="41"/>
    <cellStyle name="Hyperlink" xfId="42"/>
    <cellStyle name="好" xfId="43"/>
    <cellStyle name="合計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18" sqref="F18"/>
    </sheetView>
  </sheetViews>
  <sheetFormatPr defaultColWidth="9.00390625" defaultRowHeight="14.25"/>
  <cols>
    <col min="1" max="1" width="13.625" style="0" customWidth="1"/>
    <col min="2" max="2" width="22.625" style="0" customWidth="1"/>
    <col min="3" max="8" width="15.625" style="0" customWidth="1"/>
  </cols>
  <sheetData>
    <row r="1" spans="1:8" ht="30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5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38" t="s">
        <v>2</v>
      </c>
      <c r="B4" s="39"/>
      <c r="C4" s="40"/>
      <c r="D4" s="9"/>
      <c r="E4" s="9"/>
      <c r="F4" s="9"/>
      <c r="G4" s="9"/>
      <c r="H4" s="9"/>
    </row>
    <row r="5" spans="1:8" ht="15" customHeight="1">
      <c r="A5" s="41" t="s">
        <v>43</v>
      </c>
      <c r="B5" s="42"/>
      <c r="C5" s="43"/>
      <c r="D5" s="9"/>
      <c r="E5" s="9"/>
      <c r="F5" s="9"/>
      <c r="G5" s="9"/>
      <c r="H5" s="9"/>
    </row>
    <row r="6" spans="1:8" ht="15" customHeight="1">
      <c r="A6" s="9"/>
      <c r="B6" s="9"/>
      <c r="C6" s="9"/>
      <c r="D6" s="9"/>
      <c r="E6" s="9"/>
      <c r="F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25</v>
      </c>
      <c r="G7" s="10" t="s">
        <v>8</v>
      </c>
      <c r="H7" s="10" t="s">
        <v>9</v>
      </c>
    </row>
    <row r="8" spans="1:8" ht="15" customHeight="1">
      <c r="A8" s="25" t="s">
        <v>10</v>
      </c>
      <c r="B8" s="26">
        <f>SUM(H8:H20)/1000</f>
        <v>0.060050000000000006</v>
      </c>
      <c r="C8" s="27" t="s">
        <v>44</v>
      </c>
      <c r="D8" s="36" t="s">
        <v>23</v>
      </c>
      <c r="E8" s="11" t="s">
        <v>14</v>
      </c>
      <c r="F8" s="31" t="s">
        <v>26</v>
      </c>
      <c r="G8" s="48">
        <v>0.9986</v>
      </c>
      <c r="H8" s="23">
        <f>21.71*99.86%</f>
        <v>21.679606000000003</v>
      </c>
    </row>
    <row r="9" spans="1:8" ht="15" customHeight="1">
      <c r="A9" s="30"/>
      <c r="B9" s="28"/>
      <c r="C9" s="29"/>
      <c r="D9" s="45"/>
      <c r="E9" s="11" t="s">
        <v>24</v>
      </c>
      <c r="F9" s="31" t="s">
        <v>27</v>
      </c>
      <c r="G9" s="48">
        <v>0.0014</v>
      </c>
      <c r="H9" s="23">
        <f>21.71*0.14%</f>
        <v>0.030394000000000004</v>
      </c>
    </row>
    <row r="10" spans="1:8" ht="15" customHeight="1">
      <c r="A10" s="12"/>
      <c r="B10" s="13"/>
      <c r="C10" s="13"/>
      <c r="D10" s="36" t="s">
        <v>15</v>
      </c>
      <c r="E10" s="11" t="s">
        <v>16</v>
      </c>
      <c r="F10" s="31" t="s">
        <v>28</v>
      </c>
      <c r="G10" s="49">
        <v>0.925</v>
      </c>
      <c r="H10" s="24">
        <f>1.05*92.5%</f>
        <v>0.9712500000000001</v>
      </c>
    </row>
    <row r="11" spans="1:8" ht="15" customHeight="1">
      <c r="A11" s="12"/>
      <c r="B11" s="13"/>
      <c r="C11" s="13"/>
      <c r="D11" s="37"/>
      <c r="E11" s="11" t="s">
        <v>17</v>
      </c>
      <c r="F11" s="31" t="s">
        <v>29</v>
      </c>
      <c r="G11" s="49">
        <v>0.05</v>
      </c>
      <c r="H11" s="24">
        <f>1.05*5%</f>
        <v>0.052500000000000005</v>
      </c>
    </row>
    <row r="12" spans="1:8" ht="15" customHeight="1">
      <c r="A12" s="12"/>
      <c r="B12" s="13"/>
      <c r="C12" s="13"/>
      <c r="D12" s="44"/>
      <c r="E12" s="11" t="s">
        <v>18</v>
      </c>
      <c r="F12" s="31" t="s">
        <v>30</v>
      </c>
      <c r="G12" s="49">
        <v>0.025</v>
      </c>
      <c r="H12" s="24">
        <f>1.05*2.5%</f>
        <v>0.026250000000000002</v>
      </c>
    </row>
    <row r="13" spans="1:8" ht="15" customHeight="1">
      <c r="A13" s="12"/>
      <c r="B13" s="13"/>
      <c r="C13" s="13"/>
      <c r="D13" s="46" t="s">
        <v>45</v>
      </c>
      <c r="E13" s="11" t="s">
        <v>19</v>
      </c>
      <c r="F13" s="32" t="s">
        <v>31</v>
      </c>
      <c r="G13" s="49">
        <v>0.9895</v>
      </c>
      <c r="H13" s="35">
        <f>0.87*98.95%</f>
        <v>0.860865</v>
      </c>
    </row>
    <row r="14" spans="1:8" ht="15" customHeight="1">
      <c r="A14" s="12"/>
      <c r="B14" s="13"/>
      <c r="C14" s="13"/>
      <c r="D14" s="47"/>
      <c r="E14" s="33" t="s">
        <v>37</v>
      </c>
      <c r="F14" s="25" t="s">
        <v>36</v>
      </c>
      <c r="G14" s="49">
        <v>0.0105</v>
      </c>
      <c r="H14" s="35">
        <f>0.87*1.05%</f>
        <v>0.009135</v>
      </c>
    </row>
    <row r="15" spans="1:8" ht="15" customHeight="1">
      <c r="A15" s="12"/>
      <c r="B15" s="13"/>
      <c r="C15" s="13"/>
      <c r="D15" s="36" t="s">
        <v>20</v>
      </c>
      <c r="E15" s="34" t="s">
        <v>38</v>
      </c>
      <c r="F15" s="25" t="s">
        <v>32</v>
      </c>
      <c r="G15" s="49">
        <v>0.64</v>
      </c>
      <c r="H15" s="24">
        <f>35.9*64%</f>
        <v>22.976</v>
      </c>
    </row>
    <row r="16" spans="1:8" ht="15" customHeight="1">
      <c r="A16" s="12"/>
      <c r="B16" s="13"/>
      <c r="C16" s="13"/>
      <c r="D16" s="37"/>
      <c r="E16" s="34" t="s">
        <v>39</v>
      </c>
      <c r="F16" s="25" t="s">
        <v>33</v>
      </c>
      <c r="G16" s="49">
        <v>0.15</v>
      </c>
      <c r="H16" s="24">
        <f>35.9*15%</f>
        <v>5.385</v>
      </c>
    </row>
    <row r="17" spans="1:8" ht="15" customHeight="1">
      <c r="A17" s="12"/>
      <c r="B17" s="13"/>
      <c r="C17" s="13"/>
      <c r="D17" s="37"/>
      <c r="E17" s="34" t="s">
        <v>40</v>
      </c>
      <c r="F17" s="25" t="s">
        <v>34</v>
      </c>
      <c r="G17" s="49">
        <v>0.145</v>
      </c>
      <c r="H17" s="35">
        <f>35.9*14.5%</f>
        <v>5.2055</v>
      </c>
    </row>
    <row r="18" spans="1:8" ht="15" customHeight="1">
      <c r="A18" s="12"/>
      <c r="B18" s="13"/>
      <c r="C18" s="13"/>
      <c r="D18" s="37"/>
      <c r="E18" s="34" t="s">
        <v>41</v>
      </c>
      <c r="F18" s="25" t="s">
        <v>35</v>
      </c>
      <c r="G18" s="49">
        <v>0.005</v>
      </c>
      <c r="H18" s="35">
        <f>35.9*0.5%</f>
        <v>0.1795</v>
      </c>
    </row>
    <row r="19" spans="1:8" ht="15" customHeight="1">
      <c r="A19" s="12"/>
      <c r="B19" s="13"/>
      <c r="C19" s="13"/>
      <c r="D19" s="37"/>
      <c r="E19" s="34" t="s">
        <v>42</v>
      </c>
      <c r="F19" s="25" t="s">
        <v>36</v>
      </c>
      <c r="G19" s="49">
        <v>0.06</v>
      </c>
      <c r="H19" s="24">
        <f>35.9*6%</f>
        <v>2.154</v>
      </c>
    </row>
    <row r="20" spans="1:8" ht="15" customHeight="1">
      <c r="A20" s="12"/>
      <c r="B20" s="13"/>
      <c r="C20" s="13"/>
      <c r="D20" s="11" t="s">
        <v>21</v>
      </c>
      <c r="E20" s="11" t="s">
        <v>17</v>
      </c>
      <c r="F20" s="31" t="s">
        <v>29</v>
      </c>
      <c r="G20" s="49">
        <v>1</v>
      </c>
      <c r="H20" s="24">
        <v>0.52</v>
      </c>
    </row>
    <row r="21" spans="1:8" ht="15" customHeight="1">
      <c r="A21" s="15"/>
      <c r="B21" s="16"/>
      <c r="C21" s="16"/>
      <c r="D21" s="14"/>
      <c r="E21" s="14"/>
      <c r="F21" s="14"/>
      <c r="G21" s="17" t="s">
        <v>11</v>
      </c>
      <c r="H21" s="22">
        <f>SUM(H8:H20)</f>
        <v>60.050000000000004</v>
      </c>
    </row>
    <row r="22" spans="1:8" ht="15" customHeight="1">
      <c r="A22" s="18" t="s">
        <v>22</v>
      </c>
      <c r="B22" s="19"/>
      <c r="C22" s="19"/>
      <c r="D22" s="9"/>
      <c r="E22" s="9"/>
      <c r="F22" s="9"/>
      <c r="G22" s="9"/>
      <c r="H22" s="20"/>
    </row>
    <row r="23" ht="15" customHeight="1">
      <c r="A23" s="3"/>
    </row>
    <row r="24" ht="15" customHeight="1">
      <c r="A24" s="21" t="s">
        <v>12</v>
      </c>
    </row>
    <row r="25" ht="15" customHeight="1">
      <c r="A25" s="18" t="s">
        <v>13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D15:D19"/>
    <mergeCell ref="A4:C4"/>
    <mergeCell ref="A5:C5"/>
    <mergeCell ref="D10:D12"/>
    <mergeCell ref="D8:D9"/>
    <mergeCell ref="D13:D14"/>
  </mergeCells>
  <dataValidations count="2">
    <dataValidation type="custom" allowBlank="1" showInputMessage="1" showErrorMessage="1" prompt="No leading or trailing spaces, double-spaces or linefeeds." errorTitle="Invalied Entry" error="Maximum of 44 characters. Leading or trailing spaces, double-spaces and linefeeds are not allowed." sqref="E14:F19">
      <formula1>AND(ISERR(SEARCH("  ",E14)),ISERR(SEARCH(CHAR(10),E14)),ISERR(SEARCH("  ",E14)),LEFT(E14)&lt;&gt;" ",RIGHT(E14)&lt;&gt;" ")</formula1>
    </dataValidation>
    <dataValidation type="custom" allowBlank="1" showInputMessage="1" showErrorMessage="1" prompt="Please do not use double spaces, leading or trailing spaces or linefeeds." errorTitle="Invalied Entry" error="Double spaces are not allowed.&#10;Leading and trailing spaces are not allowed.&#10;Linefeed is not allowed." sqref="G15:G19">
      <formula1>AND(ISERR(SEARCH("  ",G15)),ISERR(SEARCH(CHAR(10),G15)),LEFT(G15)&lt;&gt;" ",RIGHT(G15)&lt;&gt;" ")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2009-05-29T07:36:39Z</cp:lastPrinted>
  <dcterms:created xsi:type="dcterms:W3CDTF">1996-12-17T01:32:42Z</dcterms:created>
  <dcterms:modified xsi:type="dcterms:W3CDTF">2020-10-26T08:20:47Z</dcterms:modified>
  <cp:category/>
  <cp:version/>
  <cp:contentType/>
  <cp:contentStatus/>
</cp:coreProperties>
</file>